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showInkAnnotation="0" codeName="DieseArbeitsmappe" defaultThemeVersion="124226"/>
  <mc:AlternateContent xmlns:mc="http://schemas.openxmlformats.org/markup-compatibility/2006">
    <mc:Choice Requires="x15">
      <x15ac:absPath xmlns:x15ac="http://schemas.microsoft.com/office/spreadsheetml/2010/11/ac" url="https://d.docs.live.net/67dcbaa9c94dfec9/OSPSV/Chef G10_30_50m/18.11.24 30m/"/>
    </mc:Choice>
  </mc:AlternateContent>
  <xr:revisionPtr revIDLastSave="0" documentId="8_{FDF9BE8D-8925-4470-BF13-AF1077641510}" xr6:coauthVersionLast="47" xr6:coauthVersionMax="47" xr10:uidLastSave="{00000000-0000-0000-0000-000000000000}"/>
  <bookViews>
    <workbookView xWindow="-120" yWindow="-120" windowWidth="29040" windowHeight="15720" firstSheet="3" activeTab="3" xr2:uid="{F2B4E94C-9782-447C-9669-00715B1B0BEC}"/>
  </bookViews>
  <sheets>
    <sheet name="Doppelpreise (nicht drucken)" sheetId="10" state="hidden" r:id="rId1"/>
    <sheet name="Auszahlung" sheetId="11" state="hidden" r:id="rId2"/>
    <sheet name="Adressen" sheetId="12" state="hidden" r:id="rId3"/>
    <sheet name="Liegendmatch" sheetId="1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13" l="1"/>
  <c r="D7" i="13"/>
  <c r="D17" i="13"/>
  <c r="D10" i="13"/>
  <c r="D11" i="13"/>
  <c r="D25" i="13"/>
  <c r="D9" i="13"/>
  <c r="D14" i="12"/>
  <c r="D16" i="12"/>
  <c r="E16" i="12"/>
  <c r="F2" i="12"/>
  <c r="F14" i="12"/>
  <c r="F3" i="12"/>
  <c r="F4" i="12"/>
  <c r="F5" i="12"/>
  <c r="F6" i="12"/>
  <c r="F7" i="12"/>
  <c r="F8" i="12"/>
  <c r="F9" i="12"/>
  <c r="F10" i="12"/>
  <c r="F11" i="12"/>
  <c r="F12" i="12"/>
  <c r="F13" i="12"/>
  <c r="C86" i="11"/>
  <c r="C89" i="11"/>
  <c r="A31" i="11"/>
  <c r="B31" i="11"/>
  <c r="D30" i="11"/>
  <c r="D11" i="11"/>
  <c r="A12" i="11"/>
  <c r="B12" i="11"/>
  <c r="D10" i="11"/>
  <c r="D4" i="11"/>
  <c r="D5" i="11"/>
  <c r="D12" i="11"/>
  <c r="D18" i="11"/>
  <c r="D6" i="11"/>
  <c r="D7" i="11"/>
  <c r="D8" i="11"/>
  <c r="D9" i="11"/>
  <c r="D24" i="11"/>
  <c r="D25" i="11"/>
  <c r="D31" i="11"/>
  <c r="D37" i="11"/>
  <c r="D26" i="11"/>
  <c r="D27" i="11"/>
  <c r="D28" i="11"/>
  <c r="D29" i="11"/>
  <c r="D35" i="11"/>
  <c r="D16" i="11"/>
  <c r="D12" i="13"/>
  <c r="D24" i="13"/>
  <c r="D27" i="13"/>
  <c r="D16" i="13"/>
  <c r="D19"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Thomas Mäder</author>
  </authors>
  <commentList>
    <comment ref="B1" authorId="0" shapeId="0" xr:uid="{14CEDC38-DDC3-4C74-AA8F-5DBC31ED6D03}">
      <text>
        <r>
          <rPr>
            <b/>
            <sz val="10"/>
            <color indexed="81"/>
            <rFont val="Tahoma"/>
            <family val="2"/>
          </rPr>
          <t>Beitrag Matchfond Fr. 1.50</t>
        </r>
      </text>
    </comment>
    <comment ref="B5" authorId="0" shapeId="0" xr:uid="{069AB26B-33DA-4183-B39C-846E0E787427}">
      <text>
        <r>
          <rPr>
            <b/>
            <sz val="10"/>
            <color indexed="81"/>
            <rFont val="Tahoma"/>
            <family val="2"/>
          </rPr>
          <t>Kosten pro Kranz (variabel)
Feld B5-B7</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Mäder Thomas</author>
  </authors>
  <commentList>
    <comment ref="C11" authorId="0" shapeId="0" xr:uid="{0FF9FC9B-94F5-4A31-AFBE-C2F5F9B1C599}">
      <text>
        <r>
          <rPr>
            <b/>
            <sz val="8"/>
            <color indexed="81"/>
            <rFont val="Tahoma"/>
            <family val="2"/>
          </rPr>
          <t>Feld C4-C11
Auszahlungsbeträge eintragen
erster Preis 60.- / Letzter Preis 5.-
ev. gibt es keine Auszahlung an 77 - 74 Punkte (siehe auch Beschrieb Feld A12)</t>
        </r>
      </text>
    </comment>
    <comment ref="A12" authorId="0" shapeId="0" xr:uid="{08957D68-7CF7-4B81-9C70-3A82C9A48E13}">
      <text>
        <r>
          <rPr>
            <b/>
            <sz val="8"/>
            <color indexed="81"/>
            <rFont val="Tahoma"/>
            <family val="2"/>
          </rPr>
          <t>Feld A12
min. 66,66% der Rangliste
wenn es aber noch weitere Schützen mit dem selben Resultat hat, müssen diese noch dazu gezählt werden
Es kann sein, dass ab 77 Punkte eine Null eingetragen werden muss. Entsprechend muss der letzte Preis eingetragen werden</t>
        </r>
      </text>
    </comment>
    <comment ref="B12" authorId="0" shapeId="0" xr:uid="{ADFF7592-0A3A-43DC-93BC-C175688E1B9C}">
      <text>
        <r>
          <rPr>
            <b/>
            <sz val="8"/>
            <color indexed="81"/>
            <rFont val="Tahoma"/>
            <family val="2"/>
          </rPr>
          <t>Feld B11
der Prozentsatz muss Grösser sein als 66,66% (2/3 der Rangierten)</t>
        </r>
      </text>
    </comment>
    <comment ref="A14" authorId="0" shapeId="0" xr:uid="{A4D7A9F3-822D-4F4E-BC0E-CD0504E5E8DC}">
      <text>
        <r>
          <rPr>
            <b/>
            <sz val="8"/>
            <color indexed="81"/>
            <rFont val="Tahoma"/>
            <family val="2"/>
          </rPr>
          <t>Feld A13
Anz. rangierte Schützen</t>
        </r>
      </text>
    </comment>
    <comment ref="D18" authorId="0" shapeId="0" xr:uid="{22ED1653-EE15-4753-831B-8F5AF3879E88}">
      <text>
        <r>
          <rPr>
            <b/>
            <sz val="8"/>
            <color indexed="81"/>
            <rFont val="Tahoma"/>
            <family val="2"/>
          </rPr>
          <t>Feld D17
sollte Null ergeben</t>
        </r>
      </text>
    </comment>
    <comment ref="C30" authorId="0" shapeId="0" xr:uid="{5C01E857-B30F-414B-8EC5-398773451B97}">
      <text>
        <r>
          <rPr>
            <b/>
            <sz val="8"/>
            <color indexed="81"/>
            <rFont val="Tahoma"/>
            <family val="2"/>
          </rPr>
          <t>Feld C26-C32
Auszahlungsbeträge eintragen
erster Preis 60.- / Letzter Preis 5.-
ev. gibt es keine Auszahlung an 57 - 55 Punkte (siehe auch Beschrieb Feld A32)</t>
        </r>
      </text>
    </comment>
    <comment ref="A31" authorId="0" shapeId="0" xr:uid="{9A1DCC8A-D11A-4131-9AFD-18D16E2003FB}">
      <text>
        <r>
          <rPr>
            <b/>
            <sz val="8"/>
            <color indexed="81"/>
            <rFont val="Tahoma"/>
            <family val="2"/>
          </rPr>
          <t>Feld A12
min. 66,66% der Rangliste
wenn es aber noch weitere Schützen mit dem selben Resultat hat, müssen diese noch dazu gezählt werden
Es kann sein, dass ab 77 Punkte eine Null eingetragen werden muss. Entsprechend muss der letzte Preis eingetragen werde3</t>
        </r>
      </text>
    </comment>
    <comment ref="B31" authorId="0" shapeId="0" xr:uid="{00BC1290-610A-4D2C-A886-308369EA070F}">
      <text>
        <r>
          <rPr>
            <b/>
            <sz val="8"/>
            <color indexed="81"/>
            <rFont val="Tahoma"/>
            <family val="2"/>
          </rPr>
          <t>Feld B33
der Prozentsatz muss Grösser sein als 66,66% (2/3 der Rangierten)</t>
        </r>
      </text>
    </comment>
    <comment ref="A33" authorId="0" shapeId="0" xr:uid="{CECDF297-8023-4802-B1CA-3A2FD94217D3}">
      <text>
        <r>
          <rPr>
            <b/>
            <sz val="8"/>
            <color indexed="81"/>
            <rFont val="Tahoma"/>
            <family val="2"/>
          </rPr>
          <t>Feld A35
Anz. rangierte Schützen</t>
        </r>
      </text>
    </comment>
    <comment ref="D37" authorId="0" shapeId="0" xr:uid="{588EAFC5-4D27-417E-9357-AE62C113E28C}">
      <text>
        <r>
          <rPr>
            <b/>
            <sz val="8"/>
            <color indexed="81"/>
            <rFont val="Tahoma"/>
            <family val="2"/>
          </rPr>
          <t>Feld D39
sollte Null ergeben</t>
        </r>
      </text>
    </comment>
    <comment ref="A51" authorId="0" shapeId="0" xr:uid="{40553059-0FB3-44CC-AEA6-E8C174C9C922}">
      <text>
        <r>
          <rPr>
            <b/>
            <sz val="8"/>
            <color indexed="81"/>
            <rFont val="Tahoma"/>
            <family val="2"/>
          </rPr>
          <t>Feld A46-A80
Zeilen löschen, wenn Ränge nicht vorhanden
Es werden 100% der Doppel an alle fertigschiessenden Gruppen ausbezahlt</t>
        </r>
      </text>
    </comment>
    <comment ref="C52" authorId="0" shapeId="0" xr:uid="{B49CE549-7B79-4A0A-94BC-B7323FAB5219}">
      <text>
        <r>
          <rPr>
            <b/>
            <sz val="8"/>
            <color indexed="81"/>
            <rFont val="Tahoma"/>
            <family val="2"/>
          </rPr>
          <t>Feld C46-C80 Auszahlungsbeiträge eintragen 1. Preis 80.- Letzter 5.-</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Mäder Thomas</author>
  </authors>
  <commentList>
    <comment ref="C13" authorId="0" shapeId="0" xr:uid="{9EB1C255-3633-45A2-9371-626D594AD121}">
      <text>
        <r>
          <rPr>
            <b/>
            <sz val="8"/>
            <color indexed="81"/>
            <rFont val="Tahoma"/>
            <family val="2"/>
          </rPr>
          <t xml:space="preserve">Adressen siehe letzte Nachrichten </t>
        </r>
      </text>
    </comment>
    <comment ref="E13" authorId="0" shapeId="0" xr:uid="{8228EE4D-FC0B-41E3-9CF8-18B99F4F5594}">
      <text>
        <r>
          <rPr>
            <b/>
            <sz val="8"/>
            <color indexed="81"/>
            <rFont val="Tahoma"/>
            <family val="2"/>
          </rPr>
          <t>Feld G2-G14 / H2-H14
gem. Rangliste bzw. Auszahlung Beträge eintragen</t>
        </r>
      </text>
    </comment>
    <comment ref="D16" authorId="0" shapeId="0" xr:uid="{C48B1E52-5C78-42FE-80C3-35CBADC05D53}">
      <text>
        <r>
          <rPr>
            <b/>
            <sz val="8"/>
            <color indexed="81"/>
            <rFont val="Tahoma"/>
            <family val="2"/>
          </rPr>
          <t>Feld G17 - I17
die Werte in diesen Feldern muss null betragen!!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Thomas Mäder</author>
  </authors>
  <commentList>
    <comment ref="B11" authorId="0" shapeId="0" xr:uid="{D659E671-3CF8-4548-8F00-40688A3509C4}">
      <text>
        <r>
          <rPr>
            <b/>
            <sz val="10"/>
            <color indexed="81"/>
            <rFont val="Tahoma"/>
            <family val="2"/>
          </rPr>
          <t>Feld B8 - B10:
Anzahl verkaufte Doppel / KK eingeben</t>
        </r>
      </text>
    </comment>
    <comment ref="B29" authorId="0" shapeId="0" xr:uid="{8DBF61B9-8AE0-4E84-A2AE-EAA2482F8A2B}">
      <text>
        <r>
          <rPr>
            <b/>
            <sz val="10"/>
            <color indexed="81"/>
            <rFont val="Tahoma"/>
            <family val="2"/>
          </rPr>
          <t>B29 Verein ausfüllen
B32 Datum ergänzen
B35 Name und Unterschrift</t>
        </r>
      </text>
    </comment>
  </commentList>
</comments>
</file>

<file path=xl/sharedStrings.xml><?xml version="1.0" encoding="utf-8"?>
<sst xmlns="http://schemas.openxmlformats.org/spreadsheetml/2006/main" count="106" uniqueCount="92">
  <si>
    <t>Total</t>
  </si>
  <si>
    <t>Kranzabzeichen einfach</t>
  </si>
  <si>
    <t>Kranzabzeichen doppelt</t>
  </si>
  <si>
    <t>Kranzkarten à Fr. 6.-</t>
  </si>
  <si>
    <t>Kranzkarten à Fr. 8.-</t>
  </si>
  <si>
    <t>Matchfondbeitrag pro Schütze</t>
  </si>
  <si>
    <t>Kranzkarten à Fr. 4.-</t>
  </si>
  <si>
    <t>Kranzabzeichen Meisterschaft</t>
  </si>
  <si>
    <t>Kranzkarten à Fr. 12.-</t>
  </si>
  <si>
    <t>Doppelpreis Meisterschaft</t>
  </si>
  <si>
    <t>Doppelpreis Gruppenwettkampf</t>
  </si>
  <si>
    <t>Kranzmöglichkeit</t>
  </si>
  <si>
    <t>Doppelpreis Gästedoppel Sektion</t>
  </si>
  <si>
    <t>Doppelpreis OKSV Sektionswettkampf</t>
  </si>
  <si>
    <t>für die Richtigkeit:</t>
  </si>
  <si>
    <t>Datum:</t>
  </si>
  <si>
    <t>ANZAHL</t>
  </si>
  <si>
    <t>PUNKTE</t>
  </si>
  <si>
    <t>AUSZAHLUNG</t>
  </si>
  <si>
    <t>BETRAG</t>
  </si>
  <si>
    <t>Total Rangierte</t>
  </si>
  <si>
    <t>Total Auszahlung lt. Berechnung</t>
  </si>
  <si>
    <t>Differenz zu SOLL-Auszahlung</t>
  </si>
  <si>
    <t>Gruppenauszahlung</t>
  </si>
  <si>
    <t>RANG</t>
  </si>
  <si>
    <t>Differenz</t>
  </si>
  <si>
    <t>VEREIN</t>
  </si>
  <si>
    <t>NAME</t>
  </si>
  <si>
    <t>VORNAME</t>
  </si>
  <si>
    <t>Schützen</t>
  </si>
  <si>
    <t>Gruppe</t>
  </si>
  <si>
    <t>Kl. Kal. Aadorf</t>
  </si>
  <si>
    <t>Schöb</t>
  </si>
  <si>
    <t>Daniel</t>
  </si>
  <si>
    <t>Kl. Kal. Altnau</t>
  </si>
  <si>
    <t>Huber</t>
  </si>
  <si>
    <t>Albert</t>
  </si>
  <si>
    <t>Kl. Kal. Buchackern</t>
  </si>
  <si>
    <t>Zihlmann</t>
  </si>
  <si>
    <t>Urs</t>
  </si>
  <si>
    <t>Kl. Kal. Hagenwil</t>
  </si>
  <si>
    <t>Fisch</t>
  </si>
  <si>
    <t>Karl</t>
  </si>
  <si>
    <t>Kl. Kal. Homburg</t>
  </si>
  <si>
    <t>Beerli</t>
  </si>
  <si>
    <t>Kl. Kal. Hörhausen</t>
  </si>
  <si>
    <t>Schäfli</t>
  </si>
  <si>
    <t>Richard</t>
  </si>
  <si>
    <t>Kl. Kal. Hüttwilen</t>
  </si>
  <si>
    <t>Hildbrand</t>
  </si>
  <si>
    <t>Paul</t>
  </si>
  <si>
    <t>Kl. Kal. Lenggenwil</t>
  </si>
  <si>
    <t>Fritsche</t>
  </si>
  <si>
    <t>René</t>
  </si>
  <si>
    <t>Kl. Kal. Lommis</t>
  </si>
  <si>
    <t>Kl. Kal. Niederglatt</t>
  </si>
  <si>
    <t>Fürer</t>
  </si>
  <si>
    <t>Guido</t>
  </si>
  <si>
    <t>Kl. Kal. Ottoberg</t>
  </si>
  <si>
    <t>Stöckli</t>
  </si>
  <si>
    <t>Hansueli</t>
  </si>
  <si>
    <t>Kl. Kal. St. Gallen</t>
  </si>
  <si>
    <t>Engel</t>
  </si>
  <si>
    <t>Doppelpreis Gästedoppel Meisterschaft</t>
  </si>
  <si>
    <t>Hagenbüchli</t>
  </si>
  <si>
    <t>Honigpreis</t>
  </si>
  <si>
    <t>Auszahlung Lauchetal</t>
  </si>
  <si>
    <t>Auszahlung Lommis Gruppe</t>
  </si>
  <si>
    <t>Doppelpreis Jubiläum</t>
  </si>
  <si>
    <t>Doppelpreis Lauchetal</t>
  </si>
  <si>
    <t>Doppelpreis Lommis-Gruppe</t>
  </si>
  <si>
    <t>Anz. Kranzkarten</t>
  </si>
  <si>
    <t>Übungskehr</t>
  </si>
  <si>
    <t>Anzahl Übungskehr</t>
  </si>
  <si>
    <t>Kranzkartenwert</t>
  </si>
  <si>
    <t>Doppelgeld Einzelschützen</t>
  </si>
  <si>
    <t>Doppelgeld Mitglieder</t>
  </si>
  <si>
    <t>Anzahl Doppel Einzelschützen</t>
  </si>
  <si>
    <t>Anzahl Doppel Mitglieder</t>
  </si>
  <si>
    <t>Kehr à SFr. 2.-</t>
  </si>
  <si>
    <t>Doppel à SFr. 15.-</t>
  </si>
  <si>
    <t>Doppel à SFr. 18.-</t>
  </si>
  <si>
    <t>KK à SFr. 8.-</t>
  </si>
  <si>
    <t>Guthaben Verein</t>
  </si>
  <si>
    <t>Guthaben OSPSV</t>
  </si>
  <si>
    <t>Verein</t>
  </si>
  <si>
    <t>xx.xx.xxxx</t>
  </si>
  <si>
    <t>(zu Überweisen an Verbandskonto CH87 0078 4259 8860 4200 2)</t>
  </si>
  <si>
    <t>Kranzkarten</t>
  </si>
  <si>
    <t>Erlös LM</t>
  </si>
  <si>
    <t>Erlös aus Kehr</t>
  </si>
  <si>
    <t>50% von Erlös LM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</si>
</sst>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9" formatCode="_ &quot;Fr.&quot;\ * #,##0.00_ ;_ &quot;Fr.&quot;\ * \-#,##0.00_ ;_ &quot;Fr.&quot;\ * &quot;-&quot;??_ ;_ @_ "/>
    <numFmt numFmtId="175" formatCode="_ &quot;SFr.&quot;\ * #,##0.00_ ;_ &quot;SFr.&quot;\ * \-#,##0.00_ ;_ &quot;SFr.&quot;\ * &quot;-&quot;??_ ;_ @_ "/>
    <numFmt numFmtId="179" formatCode="_ [$€-2]\ * #,##0.00_ ;_ [$€-2]\ * \-#,##0.00_ ;_ [$€-2]\ * &quot;-&quot;??_ "/>
  </numFmts>
  <fonts count="11" x14ac:knownFonts="1">
    <font>
      <sz val="12"/>
      <name val="Arial"/>
    </font>
    <font>
      <sz val="12"/>
      <name val="Arial"/>
    </font>
    <font>
      <sz val="12"/>
      <name val="Arial"/>
      <family val="2"/>
    </font>
    <font>
      <sz val="8"/>
      <name val="Arial"/>
      <family val="2"/>
    </font>
    <font>
      <b/>
      <sz val="12"/>
      <name val="Arial"/>
      <family val="2"/>
    </font>
    <font>
      <b/>
      <sz val="10"/>
      <color indexed="81"/>
      <name val="Tahoma"/>
      <family val="2"/>
    </font>
    <font>
      <b/>
      <sz val="10"/>
      <color indexed="81"/>
      <name val="Tahoma"/>
      <family val="2"/>
    </font>
    <font>
      <i/>
      <u/>
      <sz val="12"/>
      <name val="Arial"/>
      <family val="2"/>
    </font>
    <font>
      <b/>
      <sz val="10"/>
      <name val="Arial"/>
      <family val="2"/>
    </font>
    <font>
      <b/>
      <sz val="8"/>
      <color indexed="81"/>
      <name val="Tahoma"/>
      <family val="2"/>
    </font>
    <font>
      <b/>
      <i/>
      <u/>
      <sz val="12"/>
      <name val="Arial"/>
      <family val="2"/>
    </font>
  </fonts>
  <fills count="2">
    <fill>
      <patternFill patternType="none"/>
    </fill>
    <fill>
      <patternFill patternType="gray125"/>
    </fill>
  </fills>
  <borders count="2">
    <border>
      <left/>
      <right/>
      <top/>
      <bottom/>
      <diagonal/>
    </border>
    <border>
      <left/>
      <right/>
      <top style="thin">
        <color indexed="64"/>
      </top>
      <bottom style="double">
        <color indexed="64"/>
      </bottom>
      <diagonal/>
    </border>
  </borders>
  <cellStyleXfs count="4">
    <xf numFmtId="0" fontId="0" fillId="0" borderId="0"/>
    <xf numFmtId="179" fontId="1" fillId="0" borderId="0" applyFont="0" applyFill="0" applyBorder="0" applyAlignment="0" applyProtection="0"/>
    <xf numFmtId="9" fontId="1" fillId="0" borderId="0" applyFont="0" applyFill="0" applyBorder="0" applyAlignment="0" applyProtection="0"/>
    <xf numFmtId="175" fontId="1" fillId="0" borderId="0" applyFont="0" applyFill="0" applyBorder="0" applyAlignment="0" applyProtection="0"/>
  </cellStyleXfs>
  <cellXfs count="31">
    <xf numFmtId="0" fontId="0" fillId="0" borderId="0" xfId="0"/>
    <xf numFmtId="0" fontId="0" fillId="0" borderId="0" xfId="0" applyAlignment="1">
      <alignment horizontal="center"/>
    </xf>
    <xf numFmtId="175" fontId="0" fillId="0" borderId="0" xfId="3" applyFont="1"/>
    <xf numFmtId="175" fontId="0" fillId="0" borderId="0" xfId="0" applyNumberFormat="1"/>
    <xf numFmtId="0" fontId="2" fillId="0" borderId="0" xfId="0" applyFont="1"/>
    <xf numFmtId="175" fontId="0" fillId="0" borderId="0" xfId="3" applyFont="1" applyFill="1"/>
    <xf numFmtId="175" fontId="0" fillId="0" borderId="0" xfId="3" applyFont="1" applyFill="1" applyProtection="1">
      <protection locked="0"/>
    </xf>
    <xf numFmtId="175" fontId="4" fillId="0" borderId="1" xfId="0" applyNumberFormat="1" applyFont="1" applyBorder="1"/>
    <xf numFmtId="0" fontId="7" fillId="0" borderId="0" xfId="0" applyFont="1"/>
    <xf numFmtId="0" fontId="0" fillId="0" borderId="0" xfId="0" applyProtection="1">
      <protection locked="0"/>
    </xf>
    <xf numFmtId="0" fontId="0" fillId="0" borderId="0" xfId="0" applyAlignment="1" applyProtection="1">
      <alignment horizontal="center"/>
    </xf>
    <xf numFmtId="0" fontId="0" fillId="0" borderId="0" xfId="0" applyProtection="1"/>
    <xf numFmtId="0" fontId="8" fillId="0" borderId="0" xfId="0" applyFont="1"/>
    <xf numFmtId="9" fontId="8" fillId="0" borderId="0" xfId="2" applyFont="1"/>
    <xf numFmtId="169" fontId="0" fillId="0" borderId="0" xfId="0" applyNumberFormat="1"/>
    <xf numFmtId="9" fontId="0" fillId="0" borderId="0" xfId="2" applyFont="1"/>
    <xf numFmtId="0" fontId="10" fillId="0" borderId="0" xfId="0" applyFont="1"/>
    <xf numFmtId="175" fontId="0" fillId="0" borderId="0" xfId="3" applyFont="1" applyProtection="1">
      <protection locked="0"/>
    </xf>
    <xf numFmtId="175" fontId="0" fillId="0" borderId="0" xfId="0" applyNumberFormat="1" applyProtection="1"/>
    <xf numFmtId="0" fontId="2" fillId="0" borderId="0" xfId="0" applyFont="1" applyProtection="1"/>
    <xf numFmtId="14" fontId="2" fillId="0" borderId="0" xfId="0" applyNumberFormat="1" applyFont="1" applyAlignment="1" applyProtection="1">
      <alignment horizontal="left"/>
      <protection locked="0"/>
    </xf>
    <xf numFmtId="0" fontId="2" fillId="0" borderId="0" xfId="0" applyFont="1" applyAlignment="1" applyProtection="1">
      <alignment horizontal="left"/>
      <protection locked="0"/>
    </xf>
    <xf numFmtId="0" fontId="0" fillId="0" borderId="0" xfId="0" applyBorder="1"/>
    <xf numFmtId="1" fontId="0" fillId="0" borderId="0" xfId="0" applyNumberFormat="1" applyAlignment="1" applyProtection="1">
      <alignment horizontal="center"/>
    </xf>
    <xf numFmtId="1" fontId="0" fillId="0" borderId="0" xfId="0" applyNumberFormat="1" applyAlignment="1" applyProtection="1">
      <alignment horizontal="center"/>
      <protection locked="0"/>
    </xf>
    <xf numFmtId="0" fontId="2" fillId="0" borderId="0" xfId="0" applyFont="1" applyProtection="1">
      <protection hidden="1"/>
    </xf>
    <xf numFmtId="175" fontId="0" fillId="0" borderId="0" xfId="3" applyFont="1" applyAlignment="1" applyProtection="1">
      <alignment horizontal="center"/>
      <protection hidden="1"/>
    </xf>
    <xf numFmtId="0" fontId="0" fillId="0" borderId="0" xfId="0" applyProtection="1">
      <protection hidden="1"/>
    </xf>
    <xf numFmtId="175" fontId="0" fillId="0" borderId="0" xfId="0" applyNumberFormat="1" applyBorder="1" applyProtection="1"/>
    <xf numFmtId="175" fontId="4" fillId="0" borderId="1" xfId="0" applyNumberFormat="1" applyFont="1" applyBorder="1" applyProtection="1"/>
    <xf numFmtId="0" fontId="2" fillId="0" borderId="0" xfId="0" applyFont="1" applyAlignment="1" applyProtection="1">
      <alignment horizontal="left"/>
    </xf>
  </cellXfs>
  <cellStyles count="4">
    <cellStyle name="Euro" xfId="1" xr:uid="{CC79233B-DC71-42FF-8F91-7E3AB6E10731}"/>
    <cellStyle name="Prozent" xfId="2" builtinId="5"/>
    <cellStyle name="Standard" xfId="0" builtinId="0"/>
    <cellStyle name="Währung" xfId="3"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D87D9-0E3F-4266-8022-2C2934E9AD71}">
  <sheetPr codeName="Tabelle1">
    <tabColor indexed="43"/>
  </sheetPr>
  <dimension ref="A1:B21"/>
  <sheetViews>
    <sheetView zoomScaleNormal="100" workbookViewId="0">
      <selection activeCell="B13" sqref="B13"/>
    </sheetView>
  </sheetViews>
  <sheetFormatPr baseColWidth="10" defaultRowHeight="15" x14ac:dyDescent="0.2"/>
  <cols>
    <col min="1" max="1" width="37.77734375" customWidth="1"/>
    <col min="2" max="2" width="10.109375" bestFit="1" customWidth="1"/>
  </cols>
  <sheetData>
    <row r="1" spans="1:2" x14ac:dyDescent="0.2">
      <c r="A1" t="s">
        <v>5</v>
      </c>
      <c r="B1" s="2">
        <v>1.5</v>
      </c>
    </row>
    <row r="2" spans="1:2" x14ac:dyDescent="0.2">
      <c r="B2" s="2"/>
    </row>
    <row r="3" spans="1:2" x14ac:dyDescent="0.2">
      <c r="A3" t="s">
        <v>11</v>
      </c>
      <c r="B3" s="2">
        <v>1</v>
      </c>
    </row>
    <row r="4" spans="1:2" x14ac:dyDescent="0.2">
      <c r="A4" s="2"/>
      <c r="B4" s="2"/>
    </row>
    <row r="5" spans="1:2" x14ac:dyDescent="0.2">
      <c r="A5" t="s">
        <v>1</v>
      </c>
      <c r="B5" s="6">
        <v>0</v>
      </c>
    </row>
    <row r="6" spans="1:2" x14ac:dyDescent="0.2">
      <c r="A6" t="s">
        <v>2</v>
      </c>
      <c r="B6" s="6">
        <v>0</v>
      </c>
    </row>
    <row r="7" spans="1:2" x14ac:dyDescent="0.2">
      <c r="A7" t="s">
        <v>7</v>
      </c>
      <c r="B7" s="6">
        <v>0</v>
      </c>
    </row>
    <row r="8" spans="1:2" x14ac:dyDescent="0.2">
      <c r="A8" t="s">
        <v>6</v>
      </c>
      <c r="B8" s="2">
        <v>4</v>
      </c>
    </row>
    <row r="9" spans="1:2" x14ac:dyDescent="0.2">
      <c r="A9" t="s">
        <v>3</v>
      </c>
      <c r="B9" s="2">
        <v>6</v>
      </c>
    </row>
    <row r="10" spans="1:2" x14ac:dyDescent="0.2">
      <c r="A10" t="s">
        <v>4</v>
      </c>
      <c r="B10" s="2">
        <v>8</v>
      </c>
    </row>
    <row r="11" spans="1:2" x14ac:dyDescent="0.2">
      <c r="A11" t="s">
        <v>8</v>
      </c>
      <c r="B11" s="2">
        <v>12</v>
      </c>
    </row>
    <row r="12" spans="1:2" x14ac:dyDescent="0.2">
      <c r="A12" s="4" t="s">
        <v>65</v>
      </c>
      <c r="B12" s="17">
        <v>9.5</v>
      </c>
    </row>
    <row r="13" spans="1:2" x14ac:dyDescent="0.2">
      <c r="B13" s="2"/>
    </row>
    <row r="14" spans="1:2" x14ac:dyDescent="0.2">
      <c r="A14" t="s">
        <v>9</v>
      </c>
      <c r="B14" s="5">
        <v>15</v>
      </c>
    </row>
    <row r="15" spans="1:2" x14ac:dyDescent="0.2">
      <c r="A15" s="4" t="s">
        <v>63</v>
      </c>
      <c r="B15" s="5">
        <v>20</v>
      </c>
    </row>
    <row r="16" spans="1:2" x14ac:dyDescent="0.2">
      <c r="A16" t="s">
        <v>13</v>
      </c>
      <c r="B16" s="5">
        <v>7</v>
      </c>
    </row>
    <row r="17" spans="1:2" x14ac:dyDescent="0.2">
      <c r="A17" t="s">
        <v>12</v>
      </c>
      <c r="B17" s="5">
        <v>8</v>
      </c>
    </row>
    <row r="18" spans="1:2" x14ac:dyDescent="0.2">
      <c r="A18" t="s">
        <v>10</v>
      </c>
      <c r="B18" s="5">
        <v>15</v>
      </c>
    </row>
    <row r="19" spans="1:2" x14ac:dyDescent="0.2">
      <c r="A19" t="s">
        <v>70</v>
      </c>
      <c r="B19" s="5">
        <v>12</v>
      </c>
    </row>
    <row r="20" spans="1:2" x14ac:dyDescent="0.2">
      <c r="A20" s="4" t="s">
        <v>69</v>
      </c>
      <c r="B20" s="5">
        <v>12</v>
      </c>
    </row>
    <row r="21" spans="1:2" x14ac:dyDescent="0.2">
      <c r="A21" s="4" t="s">
        <v>68</v>
      </c>
      <c r="B21" s="5">
        <v>7</v>
      </c>
    </row>
  </sheetData>
  <sheetProtection password="A849" sheet="1"/>
  <phoneticPr fontId="3"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AEE15-77B7-48CF-99E3-B2DA7B8BC0C5}">
  <sheetPr codeName="Tabelle9">
    <tabColor indexed="43"/>
  </sheetPr>
  <dimension ref="A1:D89"/>
  <sheetViews>
    <sheetView zoomScaleNormal="100" workbookViewId="0">
      <selection activeCell="E6" sqref="E6"/>
    </sheetView>
  </sheetViews>
  <sheetFormatPr baseColWidth="10" defaultRowHeight="15" x14ac:dyDescent="0.2"/>
  <cols>
    <col min="4" max="4" width="12.77734375" customWidth="1"/>
  </cols>
  <sheetData>
    <row r="1" spans="1:4" x14ac:dyDescent="0.2">
      <c r="A1" s="16" t="s">
        <v>67</v>
      </c>
    </row>
    <row r="3" spans="1:4" x14ac:dyDescent="0.2">
      <c r="A3" s="12" t="s">
        <v>16</v>
      </c>
      <c r="B3" s="12" t="s">
        <v>17</v>
      </c>
      <c r="C3" s="12" t="s">
        <v>18</v>
      </c>
      <c r="D3" s="12" t="s">
        <v>19</v>
      </c>
    </row>
    <row r="4" spans="1:4" x14ac:dyDescent="0.2">
      <c r="A4">
        <v>1</v>
      </c>
      <c r="B4">
        <v>80</v>
      </c>
      <c r="C4" s="2">
        <v>60</v>
      </c>
      <c r="D4" s="2">
        <f>A4*C11</f>
        <v>0</v>
      </c>
    </row>
    <row r="5" spans="1:4" x14ac:dyDescent="0.2">
      <c r="A5" s="9">
        <v>0</v>
      </c>
      <c r="B5">
        <v>80</v>
      </c>
      <c r="C5" s="17">
        <v>0</v>
      </c>
      <c r="D5" s="2">
        <f t="shared" ref="D5:D11" si="0">A5*C5</f>
        <v>0</v>
      </c>
    </row>
    <row r="6" spans="1:4" x14ac:dyDescent="0.2">
      <c r="A6" s="9">
        <v>0</v>
      </c>
      <c r="B6">
        <v>79</v>
      </c>
      <c r="C6" s="17">
        <v>0</v>
      </c>
      <c r="D6" s="2">
        <f t="shared" si="0"/>
        <v>0</v>
      </c>
    </row>
    <row r="7" spans="1:4" x14ac:dyDescent="0.2">
      <c r="A7" s="9">
        <v>0</v>
      </c>
      <c r="B7">
        <v>78</v>
      </c>
      <c r="C7" s="17">
        <v>0</v>
      </c>
      <c r="D7" s="2">
        <f t="shared" si="0"/>
        <v>0</v>
      </c>
    </row>
    <row r="8" spans="1:4" x14ac:dyDescent="0.2">
      <c r="A8" s="9">
        <v>0</v>
      </c>
      <c r="B8">
        <v>77</v>
      </c>
      <c r="C8" s="17">
        <v>0</v>
      </c>
      <c r="D8" s="2">
        <f t="shared" si="0"/>
        <v>0</v>
      </c>
    </row>
    <row r="9" spans="1:4" x14ac:dyDescent="0.2">
      <c r="A9" s="9">
        <v>0</v>
      </c>
      <c r="B9">
        <v>76</v>
      </c>
      <c r="C9" s="17">
        <v>0</v>
      </c>
      <c r="D9" s="2">
        <f t="shared" si="0"/>
        <v>0</v>
      </c>
    </row>
    <row r="10" spans="1:4" x14ac:dyDescent="0.2">
      <c r="A10" s="9">
        <v>0</v>
      </c>
      <c r="B10">
        <v>75</v>
      </c>
      <c r="C10" s="17">
        <v>0</v>
      </c>
      <c r="D10" s="2">
        <f t="shared" si="0"/>
        <v>0</v>
      </c>
    </row>
    <row r="11" spans="1:4" x14ac:dyDescent="0.2">
      <c r="A11" s="9">
        <v>0</v>
      </c>
      <c r="B11">
        <v>74</v>
      </c>
      <c r="C11" s="17">
        <v>0</v>
      </c>
      <c r="D11" s="2">
        <f t="shared" si="0"/>
        <v>0</v>
      </c>
    </row>
    <row r="12" spans="1:4" x14ac:dyDescent="0.2">
      <c r="A12" s="12">
        <f>SUM(A4:A11)</f>
        <v>1</v>
      </c>
      <c r="B12" s="13" t="e">
        <f>A12/A14</f>
        <v>#DIV/0!</v>
      </c>
      <c r="D12" s="14">
        <f>SUM(D4:D11)</f>
        <v>0</v>
      </c>
    </row>
    <row r="13" spans="1:4" x14ac:dyDescent="0.2">
      <c r="D13" s="14"/>
    </row>
    <row r="14" spans="1:4" x14ac:dyDescent="0.2">
      <c r="A14">
        <v>0</v>
      </c>
      <c r="B14" s="15" t="s">
        <v>20</v>
      </c>
      <c r="D14" s="14"/>
    </row>
    <row r="16" spans="1:4" x14ac:dyDescent="0.2">
      <c r="A16" t="s">
        <v>21</v>
      </c>
      <c r="D16" s="2" t="e">
        <f>#REF!</f>
        <v>#REF!</v>
      </c>
    </row>
    <row r="18" spans="1:4" x14ac:dyDescent="0.2">
      <c r="A18" t="s">
        <v>22</v>
      </c>
      <c r="D18" s="14" t="e">
        <f>D12-D16</f>
        <v>#REF!</v>
      </c>
    </row>
    <row r="21" spans="1:4" x14ac:dyDescent="0.2">
      <c r="A21" s="16" t="s">
        <v>66</v>
      </c>
    </row>
    <row r="23" spans="1:4" x14ac:dyDescent="0.2">
      <c r="A23" s="12" t="s">
        <v>16</v>
      </c>
      <c r="B23" s="12" t="s">
        <v>17</v>
      </c>
      <c r="C23" s="12" t="s">
        <v>18</v>
      </c>
      <c r="D23" s="12" t="s">
        <v>19</v>
      </c>
    </row>
    <row r="24" spans="1:4" x14ac:dyDescent="0.2">
      <c r="A24">
        <v>1</v>
      </c>
      <c r="B24">
        <v>60</v>
      </c>
      <c r="C24" s="17">
        <v>60</v>
      </c>
      <c r="D24" s="2">
        <f t="shared" ref="D24:D30" si="1">A24*C24</f>
        <v>60</v>
      </c>
    </row>
    <row r="25" spans="1:4" x14ac:dyDescent="0.2">
      <c r="A25" s="9">
        <v>0</v>
      </c>
      <c r="B25">
        <v>60</v>
      </c>
      <c r="C25" s="17">
        <v>0</v>
      </c>
      <c r="D25" s="2">
        <f t="shared" si="1"/>
        <v>0</v>
      </c>
    </row>
    <row r="26" spans="1:4" x14ac:dyDescent="0.2">
      <c r="A26" s="9">
        <v>0</v>
      </c>
      <c r="B26">
        <v>59</v>
      </c>
      <c r="C26" s="17">
        <v>0</v>
      </c>
      <c r="D26" s="2">
        <f t="shared" si="1"/>
        <v>0</v>
      </c>
    </row>
    <row r="27" spans="1:4" x14ac:dyDescent="0.2">
      <c r="A27" s="9">
        <v>0</v>
      </c>
      <c r="B27">
        <v>58</v>
      </c>
      <c r="C27" s="17">
        <v>0</v>
      </c>
      <c r="D27" s="2">
        <f t="shared" si="1"/>
        <v>0</v>
      </c>
    </row>
    <row r="28" spans="1:4" x14ac:dyDescent="0.2">
      <c r="A28" s="9">
        <v>0</v>
      </c>
      <c r="B28">
        <v>57</v>
      </c>
      <c r="C28" s="17">
        <v>0</v>
      </c>
      <c r="D28" s="2">
        <f t="shared" si="1"/>
        <v>0</v>
      </c>
    </row>
    <row r="29" spans="1:4" x14ac:dyDescent="0.2">
      <c r="A29" s="9">
        <v>0</v>
      </c>
      <c r="B29">
        <v>56</v>
      </c>
      <c r="C29" s="17">
        <v>0</v>
      </c>
      <c r="D29" s="2">
        <f t="shared" si="1"/>
        <v>0</v>
      </c>
    </row>
    <row r="30" spans="1:4" x14ac:dyDescent="0.2">
      <c r="A30" s="9">
        <v>0</v>
      </c>
      <c r="B30">
        <v>55</v>
      </c>
      <c r="C30" s="17">
        <v>0</v>
      </c>
      <c r="D30" s="2">
        <f t="shared" si="1"/>
        <v>0</v>
      </c>
    </row>
    <row r="31" spans="1:4" x14ac:dyDescent="0.2">
      <c r="A31" s="12">
        <f>SUM(A24:A30)</f>
        <v>1</v>
      </c>
      <c r="B31" s="13" t="e">
        <f>A31/A33</f>
        <v>#DIV/0!</v>
      </c>
      <c r="D31" s="14">
        <f>SUM(D24:D29)</f>
        <v>60</v>
      </c>
    </row>
    <row r="32" spans="1:4" x14ac:dyDescent="0.2">
      <c r="D32" s="14"/>
    </row>
    <row r="33" spans="1:4" x14ac:dyDescent="0.2">
      <c r="A33">
        <v>0</v>
      </c>
      <c r="B33" s="15" t="s">
        <v>20</v>
      </c>
      <c r="D33" s="14"/>
    </row>
    <row r="35" spans="1:4" x14ac:dyDescent="0.2">
      <c r="A35" t="s">
        <v>21</v>
      </c>
      <c r="D35" s="2" t="e">
        <f>#REF!</f>
        <v>#REF!</v>
      </c>
    </row>
    <row r="37" spans="1:4" x14ac:dyDescent="0.2">
      <c r="A37" t="s">
        <v>22</v>
      </c>
      <c r="D37" s="14" t="e">
        <f>D31-D35</f>
        <v>#REF!</v>
      </c>
    </row>
    <row r="48" spans="1:4" x14ac:dyDescent="0.2">
      <c r="A48" s="16" t="s">
        <v>23</v>
      </c>
    </row>
    <row r="49" spans="1:3" x14ac:dyDescent="0.2">
      <c r="A49" s="12"/>
    </row>
    <row r="50" spans="1:3" x14ac:dyDescent="0.2">
      <c r="A50" s="12" t="s">
        <v>24</v>
      </c>
      <c r="B50" s="12"/>
      <c r="C50" s="12" t="s">
        <v>18</v>
      </c>
    </row>
    <row r="51" spans="1:3" x14ac:dyDescent="0.2">
      <c r="A51">
        <v>1</v>
      </c>
      <c r="C51" s="2">
        <v>80</v>
      </c>
    </row>
    <row r="52" spans="1:3" x14ac:dyDescent="0.2">
      <c r="A52">
        <v>2</v>
      </c>
      <c r="C52" s="17">
        <v>0</v>
      </c>
    </row>
    <row r="53" spans="1:3" x14ac:dyDescent="0.2">
      <c r="A53">
        <v>3</v>
      </c>
      <c r="C53" s="17">
        <v>0</v>
      </c>
    </row>
    <row r="54" spans="1:3" x14ac:dyDescent="0.2">
      <c r="A54">
        <v>4</v>
      </c>
      <c r="C54" s="17">
        <v>0</v>
      </c>
    </row>
    <row r="55" spans="1:3" x14ac:dyDescent="0.2">
      <c r="A55">
        <v>5</v>
      </c>
      <c r="C55" s="17">
        <v>0</v>
      </c>
    </row>
    <row r="56" spans="1:3" x14ac:dyDescent="0.2">
      <c r="A56">
        <v>6</v>
      </c>
      <c r="C56" s="17">
        <v>0</v>
      </c>
    </row>
    <row r="57" spans="1:3" x14ac:dyDescent="0.2">
      <c r="A57">
        <v>7</v>
      </c>
      <c r="C57" s="17">
        <v>0</v>
      </c>
    </row>
    <row r="58" spans="1:3" x14ac:dyDescent="0.2">
      <c r="A58">
        <v>8</v>
      </c>
      <c r="C58" s="17">
        <v>0</v>
      </c>
    </row>
    <row r="59" spans="1:3" x14ac:dyDescent="0.2">
      <c r="A59">
        <v>9</v>
      </c>
      <c r="C59" s="17">
        <v>0</v>
      </c>
    </row>
    <row r="60" spans="1:3" x14ac:dyDescent="0.2">
      <c r="A60">
        <v>10</v>
      </c>
      <c r="C60" s="17">
        <v>0</v>
      </c>
    </row>
    <row r="61" spans="1:3" x14ac:dyDescent="0.2">
      <c r="A61">
        <v>11</v>
      </c>
      <c r="C61" s="17">
        <v>0</v>
      </c>
    </row>
    <row r="62" spans="1:3" x14ac:dyDescent="0.2">
      <c r="A62">
        <v>12</v>
      </c>
      <c r="C62" s="17">
        <v>0</v>
      </c>
    </row>
    <row r="63" spans="1:3" x14ac:dyDescent="0.2">
      <c r="A63">
        <v>13</v>
      </c>
      <c r="C63" s="17">
        <v>0</v>
      </c>
    </row>
    <row r="64" spans="1:3" x14ac:dyDescent="0.2">
      <c r="A64">
        <v>14</v>
      </c>
      <c r="C64" s="17">
        <v>0</v>
      </c>
    </row>
    <row r="65" spans="1:3" x14ac:dyDescent="0.2">
      <c r="A65">
        <v>15</v>
      </c>
      <c r="C65" s="17">
        <v>0</v>
      </c>
    </row>
    <row r="66" spans="1:3" x14ac:dyDescent="0.2">
      <c r="A66">
        <v>16</v>
      </c>
      <c r="C66" s="17">
        <v>0</v>
      </c>
    </row>
    <row r="67" spans="1:3" x14ac:dyDescent="0.2">
      <c r="A67">
        <v>17</v>
      </c>
      <c r="C67" s="17">
        <v>0</v>
      </c>
    </row>
    <row r="68" spans="1:3" x14ac:dyDescent="0.2">
      <c r="A68">
        <v>18</v>
      </c>
      <c r="C68" s="17">
        <v>0</v>
      </c>
    </row>
    <row r="69" spans="1:3" x14ac:dyDescent="0.2">
      <c r="A69">
        <v>19</v>
      </c>
      <c r="C69" s="17">
        <v>0</v>
      </c>
    </row>
    <row r="70" spans="1:3" x14ac:dyDescent="0.2">
      <c r="A70">
        <v>20</v>
      </c>
      <c r="C70" s="17">
        <v>0</v>
      </c>
    </row>
    <row r="71" spans="1:3" x14ac:dyDescent="0.2">
      <c r="A71">
        <v>21</v>
      </c>
      <c r="C71" s="17">
        <v>0</v>
      </c>
    </row>
    <row r="72" spans="1:3" x14ac:dyDescent="0.2">
      <c r="A72">
        <v>22</v>
      </c>
      <c r="C72" s="17">
        <v>0</v>
      </c>
    </row>
    <row r="73" spans="1:3" x14ac:dyDescent="0.2">
      <c r="A73">
        <v>23</v>
      </c>
      <c r="C73" s="17">
        <v>0</v>
      </c>
    </row>
    <row r="74" spans="1:3" x14ac:dyDescent="0.2">
      <c r="A74">
        <v>24</v>
      </c>
      <c r="C74" s="17">
        <v>0</v>
      </c>
    </row>
    <row r="75" spans="1:3" x14ac:dyDescent="0.2">
      <c r="A75">
        <v>25</v>
      </c>
      <c r="C75" s="17">
        <v>0</v>
      </c>
    </row>
    <row r="76" spans="1:3" x14ac:dyDescent="0.2">
      <c r="A76">
        <v>26</v>
      </c>
      <c r="C76" s="17">
        <v>0</v>
      </c>
    </row>
    <row r="77" spans="1:3" x14ac:dyDescent="0.2">
      <c r="A77">
        <v>27</v>
      </c>
      <c r="C77" s="17">
        <v>0</v>
      </c>
    </row>
    <row r="78" spans="1:3" x14ac:dyDescent="0.2">
      <c r="A78">
        <v>28</v>
      </c>
      <c r="C78" s="17">
        <v>0</v>
      </c>
    </row>
    <row r="79" spans="1:3" x14ac:dyDescent="0.2">
      <c r="A79">
        <v>29</v>
      </c>
      <c r="C79" s="17">
        <v>0</v>
      </c>
    </row>
    <row r="80" spans="1:3" x14ac:dyDescent="0.2">
      <c r="A80">
        <v>30</v>
      </c>
      <c r="C80" s="17">
        <v>0</v>
      </c>
    </row>
    <row r="81" spans="1:3" x14ac:dyDescent="0.2">
      <c r="A81">
        <v>31</v>
      </c>
      <c r="C81" s="17">
        <v>0</v>
      </c>
    </row>
    <row r="82" spans="1:3" x14ac:dyDescent="0.2">
      <c r="A82">
        <v>32</v>
      </c>
      <c r="C82" s="17">
        <v>0</v>
      </c>
    </row>
    <row r="83" spans="1:3" x14ac:dyDescent="0.2">
      <c r="A83">
        <v>33</v>
      </c>
      <c r="C83" s="17">
        <v>0</v>
      </c>
    </row>
    <row r="84" spans="1:3" x14ac:dyDescent="0.2">
      <c r="A84">
        <v>34</v>
      </c>
      <c r="C84" s="17">
        <v>0</v>
      </c>
    </row>
    <row r="85" spans="1:3" x14ac:dyDescent="0.2">
      <c r="A85">
        <v>35</v>
      </c>
      <c r="C85" s="17">
        <v>0</v>
      </c>
    </row>
    <row r="86" spans="1:3" x14ac:dyDescent="0.2">
      <c r="C86" s="2">
        <f>SUM(C51:C78)</f>
        <v>80</v>
      </c>
    </row>
    <row r="89" spans="1:3" x14ac:dyDescent="0.2">
      <c r="A89" t="s">
        <v>25</v>
      </c>
      <c r="C89" s="2" t="e">
        <f>C86-#REF!</f>
        <v>#REF!</v>
      </c>
    </row>
  </sheetData>
  <sheetProtection password="A849" sheet="1"/>
  <phoneticPr fontId="3" type="noConversion"/>
  <pageMargins left="0.78740157499999996" right="0.78740157499999996" top="0.984251969" bottom="0.984251969" header="0.4921259845" footer="0.4921259845"/>
  <pageSetup paperSize="9" orientation="portrait" horizontalDpi="1200" verticalDpi="12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92950-F1BF-4C7B-93B5-5511AE7390AA}">
  <sheetPr codeName="Tabelle10">
    <tabColor indexed="41"/>
  </sheetPr>
  <dimension ref="A1:F16"/>
  <sheetViews>
    <sheetView workbookViewId="0">
      <selection activeCell="E16" sqref="E16"/>
    </sheetView>
  </sheetViews>
  <sheetFormatPr baseColWidth="10" defaultRowHeight="15" x14ac:dyDescent="0.2"/>
  <cols>
    <col min="1" max="1" width="16.88671875" customWidth="1"/>
    <col min="2" max="2" width="10.5546875" bestFit="1" customWidth="1"/>
    <col min="3" max="3" width="9.88671875" bestFit="1" customWidth="1"/>
    <col min="4" max="4" width="12.5546875" bestFit="1" customWidth="1"/>
    <col min="5" max="5" width="11.21875" bestFit="1" customWidth="1"/>
    <col min="6" max="6" width="12.44140625" bestFit="1" customWidth="1"/>
  </cols>
  <sheetData>
    <row r="1" spans="1:6" x14ac:dyDescent="0.2">
      <c r="A1" t="s">
        <v>26</v>
      </c>
      <c r="B1" t="s">
        <v>27</v>
      </c>
      <c r="C1" t="s">
        <v>28</v>
      </c>
      <c r="D1" t="s">
        <v>29</v>
      </c>
      <c r="E1" t="s">
        <v>30</v>
      </c>
      <c r="F1" t="s">
        <v>0</v>
      </c>
    </row>
    <row r="2" spans="1:6" x14ac:dyDescent="0.2">
      <c r="A2" t="s">
        <v>31</v>
      </c>
      <c r="B2" t="s">
        <v>32</v>
      </c>
      <c r="C2" t="s">
        <v>33</v>
      </c>
      <c r="D2" s="17">
        <v>0</v>
      </c>
      <c r="E2" s="17">
        <v>0</v>
      </c>
      <c r="F2" s="2">
        <f>SUM(D2:E2)</f>
        <v>0</v>
      </c>
    </row>
    <row r="3" spans="1:6" x14ac:dyDescent="0.2">
      <c r="A3" t="s">
        <v>34</v>
      </c>
      <c r="B3" t="s">
        <v>35</v>
      </c>
      <c r="C3" t="s">
        <v>36</v>
      </c>
      <c r="D3" s="17">
        <v>0</v>
      </c>
      <c r="E3" s="17">
        <v>0</v>
      </c>
      <c r="F3" s="2">
        <f t="shared" ref="F3:F13" si="0">SUM(D3:E3)</f>
        <v>0</v>
      </c>
    </row>
    <row r="4" spans="1:6" x14ac:dyDescent="0.2">
      <c r="A4" t="s">
        <v>37</v>
      </c>
      <c r="B4" t="s">
        <v>38</v>
      </c>
      <c r="C4" t="s">
        <v>39</v>
      </c>
      <c r="D4" s="17">
        <v>0</v>
      </c>
      <c r="E4" s="17">
        <v>0</v>
      </c>
      <c r="F4" s="2">
        <f t="shared" si="0"/>
        <v>0</v>
      </c>
    </row>
    <row r="5" spans="1:6" x14ac:dyDescent="0.2">
      <c r="A5" t="s">
        <v>40</v>
      </c>
      <c r="B5" t="s">
        <v>41</v>
      </c>
      <c r="C5" t="s">
        <v>42</v>
      </c>
      <c r="D5" s="17">
        <v>0</v>
      </c>
      <c r="E5" s="17">
        <v>0</v>
      </c>
      <c r="F5" s="2">
        <f t="shared" si="0"/>
        <v>0</v>
      </c>
    </row>
    <row r="6" spans="1:6" x14ac:dyDescent="0.2">
      <c r="A6" t="s">
        <v>43</v>
      </c>
      <c r="B6" t="s">
        <v>44</v>
      </c>
      <c r="C6" t="s">
        <v>36</v>
      </c>
      <c r="D6" s="17">
        <v>0</v>
      </c>
      <c r="E6" s="17">
        <v>0</v>
      </c>
      <c r="F6" s="2">
        <f t="shared" si="0"/>
        <v>0</v>
      </c>
    </row>
    <row r="7" spans="1:6" x14ac:dyDescent="0.2">
      <c r="A7" t="s">
        <v>45</v>
      </c>
      <c r="B7" t="s">
        <v>46</v>
      </c>
      <c r="C7" t="s">
        <v>47</v>
      </c>
      <c r="D7" s="17">
        <v>0</v>
      </c>
      <c r="E7" s="17">
        <v>0</v>
      </c>
      <c r="F7" s="2">
        <f t="shared" si="0"/>
        <v>0</v>
      </c>
    </row>
    <row r="8" spans="1:6" x14ac:dyDescent="0.2">
      <c r="A8" t="s">
        <v>48</v>
      </c>
      <c r="B8" t="s">
        <v>49</v>
      </c>
      <c r="C8" t="s">
        <v>50</v>
      </c>
      <c r="D8" s="17">
        <v>0</v>
      </c>
      <c r="E8" s="17">
        <v>0</v>
      </c>
      <c r="F8" s="2">
        <f t="shared" si="0"/>
        <v>0</v>
      </c>
    </row>
    <row r="9" spans="1:6" x14ac:dyDescent="0.2">
      <c r="A9" t="s">
        <v>51</v>
      </c>
      <c r="B9" t="s">
        <v>52</v>
      </c>
      <c r="C9" t="s">
        <v>53</v>
      </c>
      <c r="D9" s="17">
        <v>0</v>
      </c>
      <c r="E9" s="17">
        <v>0</v>
      </c>
      <c r="F9" s="2">
        <f t="shared" si="0"/>
        <v>0</v>
      </c>
    </row>
    <row r="10" spans="1:6" x14ac:dyDescent="0.2">
      <c r="A10" t="s">
        <v>54</v>
      </c>
      <c r="B10" s="4" t="s">
        <v>64</v>
      </c>
      <c r="C10" s="4" t="s">
        <v>39</v>
      </c>
      <c r="D10" s="17">
        <v>0</v>
      </c>
      <c r="E10" s="17">
        <v>0</v>
      </c>
      <c r="F10" s="2">
        <f t="shared" si="0"/>
        <v>0</v>
      </c>
    </row>
    <row r="11" spans="1:6" x14ac:dyDescent="0.2">
      <c r="A11" t="s">
        <v>55</v>
      </c>
      <c r="B11" t="s">
        <v>56</v>
      </c>
      <c r="C11" t="s">
        <v>57</v>
      </c>
      <c r="D11" s="17">
        <v>0</v>
      </c>
      <c r="E11" s="17">
        <v>0</v>
      </c>
      <c r="F11" s="2">
        <f t="shared" si="0"/>
        <v>0</v>
      </c>
    </row>
    <row r="12" spans="1:6" x14ac:dyDescent="0.2">
      <c r="A12" t="s">
        <v>58</v>
      </c>
      <c r="B12" t="s">
        <v>59</v>
      </c>
      <c r="C12" t="s">
        <v>60</v>
      </c>
      <c r="D12" s="17">
        <v>0</v>
      </c>
      <c r="E12" s="17">
        <v>0</v>
      </c>
      <c r="F12" s="2">
        <f t="shared" si="0"/>
        <v>0</v>
      </c>
    </row>
    <row r="13" spans="1:6" x14ac:dyDescent="0.2">
      <c r="A13" t="s">
        <v>61</v>
      </c>
      <c r="B13" t="s">
        <v>62</v>
      </c>
      <c r="C13" t="s">
        <v>53</v>
      </c>
      <c r="D13" s="17">
        <v>0</v>
      </c>
      <c r="E13" s="17">
        <v>0</v>
      </c>
      <c r="F13" s="2">
        <f t="shared" si="0"/>
        <v>0</v>
      </c>
    </row>
    <row r="14" spans="1:6" x14ac:dyDescent="0.2">
      <c r="D14" s="2">
        <f>SUM(D2:D13)</f>
        <v>0</v>
      </c>
      <c r="E14" s="2">
        <v>0</v>
      </c>
      <c r="F14" s="2">
        <f>SUM(F2:F13)</f>
        <v>0</v>
      </c>
    </row>
    <row r="16" spans="1:6" x14ac:dyDescent="0.2">
      <c r="D16" s="3" t="e">
        <f>D14-#REF!-#REF!</f>
        <v>#REF!</v>
      </c>
      <c r="E16" s="3" t="e">
        <f>E13-#REF!</f>
        <v>#REF!</v>
      </c>
    </row>
  </sheetData>
  <sheetProtection password="A849" sheet="1" objects="1" scenarios="1"/>
  <phoneticPr fontId="3" type="noConversion"/>
  <pageMargins left="0.78740157499999996" right="0.78740157499999996" top="0.984251969" bottom="0.984251969" header="0.4921259845" footer="0.4921259845"/>
  <pageSetup paperSize="9" orientation="landscape" horizontalDpi="1200" verticalDpi="12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B1067-C203-42BC-A8A8-5CBD8874A921}">
  <dimension ref="A2:G35"/>
  <sheetViews>
    <sheetView tabSelected="1" zoomScaleNormal="100" workbookViewId="0">
      <selection activeCell="A25" sqref="A25"/>
    </sheetView>
  </sheetViews>
  <sheetFormatPr baseColWidth="10" defaultRowHeight="15" x14ac:dyDescent="0.2"/>
  <cols>
    <col min="1" max="1" width="24" style="11" bestFit="1" customWidth="1"/>
    <col min="2" max="2" width="17.33203125" style="10" customWidth="1"/>
    <col min="3" max="3" width="15.6640625" style="11" bestFit="1" customWidth="1"/>
    <col min="4" max="4" width="12.44140625" style="11" bestFit="1" customWidth="1"/>
    <col min="5" max="16384" width="11.5546875" style="11"/>
  </cols>
  <sheetData>
    <row r="2" spans="1:7" s="27" customFormat="1" x14ac:dyDescent="0.2">
      <c r="A2" s="25" t="s">
        <v>76</v>
      </c>
      <c r="B2" s="26">
        <v>15</v>
      </c>
    </row>
    <row r="3" spans="1:7" s="27" customFormat="1" x14ac:dyDescent="0.2">
      <c r="A3" s="25" t="s">
        <v>75</v>
      </c>
      <c r="B3" s="26">
        <v>18</v>
      </c>
    </row>
    <row r="4" spans="1:7" s="27" customFormat="1" x14ac:dyDescent="0.2">
      <c r="A4" s="25" t="s">
        <v>74</v>
      </c>
      <c r="B4" s="26">
        <v>8</v>
      </c>
    </row>
    <row r="5" spans="1:7" s="27" customFormat="1" x14ac:dyDescent="0.2">
      <c r="A5" s="25" t="s">
        <v>72</v>
      </c>
      <c r="B5" s="26">
        <v>2</v>
      </c>
    </row>
    <row r="7" spans="1:7" x14ac:dyDescent="0.2">
      <c r="A7" s="25" t="s">
        <v>73</v>
      </c>
      <c r="B7" s="23">
        <f>B9+B10</f>
        <v>0</v>
      </c>
      <c r="C7" s="19" t="s">
        <v>79</v>
      </c>
      <c r="D7" s="18">
        <f>B7*B5</f>
        <v>0</v>
      </c>
    </row>
    <row r="9" spans="1:7" x14ac:dyDescent="0.2">
      <c r="A9" s="19" t="s">
        <v>78</v>
      </c>
      <c r="B9" s="24"/>
      <c r="C9" s="19" t="s">
        <v>80</v>
      </c>
      <c r="D9" s="18">
        <f>B9*B2</f>
        <v>0</v>
      </c>
      <c r="G9" s="19"/>
    </row>
    <row r="10" spans="1:7" x14ac:dyDescent="0.2">
      <c r="A10" s="19" t="s">
        <v>77</v>
      </c>
      <c r="B10" s="24"/>
      <c r="C10" s="19" t="s">
        <v>81</v>
      </c>
      <c r="D10" s="18">
        <f>B10*B3</f>
        <v>0</v>
      </c>
      <c r="G10" s="19"/>
    </row>
    <row r="11" spans="1:7" x14ac:dyDescent="0.2">
      <c r="A11" s="19" t="s">
        <v>71</v>
      </c>
      <c r="B11" s="24"/>
      <c r="C11" s="19" t="s">
        <v>82</v>
      </c>
      <c r="D11" s="18">
        <f>B11*B4</f>
        <v>0</v>
      </c>
    </row>
    <row r="12" spans="1:7" ht="16.5" thickBot="1" x14ac:dyDescent="0.3">
      <c r="A12" s="19" t="s">
        <v>89</v>
      </c>
      <c r="D12" s="29">
        <f>D9+D10-D11</f>
        <v>0</v>
      </c>
    </row>
    <row r="13" spans="1:7" ht="15.75" thickTop="1" x14ac:dyDescent="0.2">
      <c r="A13" s="19"/>
      <c r="D13" s="28"/>
    </row>
    <row r="14" spans="1:7" customFormat="1" x14ac:dyDescent="0.2">
      <c r="A14" s="8" t="s">
        <v>83</v>
      </c>
      <c r="B14" s="1"/>
      <c r="D14" s="22"/>
    </row>
    <row r="15" spans="1:7" customFormat="1" x14ac:dyDescent="0.2">
      <c r="A15" s="8"/>
      <c r="B15" s="1"/>
      <c r="D15" s="22"/>
    </row>
    <row r="16" spans="1:7" customFormat="1" x14ac:dyDescent="0.2">
      <c r="A16" s="4" t="s">
        <v>91</v>
      </c>
      <c r="B16" s="10"/>
      <c r="C16" s="3"/>
      <c r="D16" s="3">
        <f>D12/2</f>
        <v>0</v>
      </c>
    </row>
    <row r="17" spans="1:4" customFormat="1" x14ac:dyDescent="0.2">
      <c r="A17" s="4" t="s">
        <v>90</v>
      </c>
      <c r="B17" s="10"/>
      <c r="C17" s="3"/>
      <c r="D17" s="3">
        <f>D7</f>
        <v>0</v>
      </c>
    </row>
    <row r="18" spans="1:4" customFormat="1" x14ac:dyDescent="0.2">
      <c r="A18" s="4"/>
      <c r="B18" s="10"/>
      <c r="C18" s="3"/>
      <c r="D18" s="3"/>
    </row>
    <row r="19" spans="1:4" customFormat="1" ht="16.5" thickBot="1" x14ac:dyDescent="0.3">
      <c r="A19" t="s">
        <v>0</v>
      </c>
      <c r="B19" s="10"/>
      <c r="C19" s="3"/>
      <c r="D19" s="7">
        <f>SUM(D16:D18)</f>
        <v>0</v>
      </c>
    </row>
    <row r="20" spans="1:4" ht="15.75" thickTop="1" x14ac:dyDescent="0.2"/>
    <row r="21" spans="1:4" x14ac:dyDescent="0.2">
      <c r="A21" s="8" t="s">
        <v>84</v>
      </c>
      <c r="B21" s="1"/>
      <c r="C21"/>
    </row>
    <row r="22" spans="1:4" x14ac:dyDescent="0.2">
      <c r="A22" s="30" t="s">
        <v>87</v>
      </c>
      <c r="B22" s="1"/>
      <c r="C22"/>
    </row>
    <row r="23" spans="1:4" x14ac:dyDescent="0.2">
      <c r="A23" s="30"/>
      <c r="B23" s="1"/>
      <c r="C23"/>
    </row>
    <row r="24" spans="1:4" x14ac:dyDescent="0.2">
      <c r="A24" s="4" t="s">
        <v>91</v>
      </c>
      <c r="C24" s="3"/>
      <c r="D24" s="3">
        <f>D12/2</f>
        <v>0</v>
      </c>
    </row>
    <row r="25" spans="1:4" x14ac:dyDescent="0.2">
      <c r="A25" s="4" t="s">
        <v>88</v>
      </c>
      <c r="C25" s="3"/>
      <c r="D25" s="3">
        <f>D11</f>
        <v>0</v>
      </c>
    </row>
    <row r="26" spans="1:4" x14ac:dyDescent="0.2">
      <c r="A26"/>
      <c r="C26" s="3"/>
      <c r="D26"/>
    </row>
    <row r="27" spans="1:4" ht="16.5" thickBot="1" x14ac:dyDescent="0.3">
      <c r="A27" t="s">
        <v>0</v>
      </c>
      <c r="C27" s="3"/>
      <c r="D27" s="7">
        <f>SUM(D22:D26)</f>
        <v>0</v>
      </c>
    </row>
    <row r="28" spans="1:4" ht="15.75" thickTop="1" x14ac:dyDescent="0.2"/>
    <row r="29" spans="1:4" x14ac:dyDescent="0.2">
      <c r="A29" s="8" t="s">
        <v>85</v>
      </c>
      <c r="B29" s="21"/>
    </row>
    <row r="30" spans="1:4" x14ac:dyDescent="0.2">
      <c r="A30" s="8"/>
      <c r="B30" s="9"/>
    </row>
    <row r="31" spans="1:4" x14ac:dyDescent="0.2">
      <c r="A31" s="8"/>
      <c r="B31"/>
    </row>
    <row r="32" spans="1:4" x14ac:dyDescent="0.2">
      <c r="A32" s="8" t="s">
        <v>15</v>
      </c>
      <c r="B32" s="20" t="s">
        <v>86</v>
      </c>
    </row>
    <row r="33" spans="1:2" x14ac:dyDescent="0.2">
      <c r="A33" s="8"/>
      <c r="B33" s="9"/>
    </row>
    <row r="34" spans="1:2" x14ac:dyDescent="0.2">
      <c r="A34"/>
      <c r="B34"/>
    </row>
    <row r="35" spans="1:2" x14ac:dyDescent="0.2">
      <c r="A35" s="8" t="s">
        <v>14</v>
      </c>
      <c r="B35" s="21"/>
    </row>
  </sheetData>
  <sheetProtection password="C2EC" sheet="1"/>
  <pageMargins left="0.78740157480314965" right="0.78740157480314965" top="1.8110236220472442" bottom="0.98425196850393704" header="0.51181102362204722" footer="0.51181102362204722"/>
  <pageSetup paperSize="9" orientation="portrait" r:id="rId1"/>
  <headerFooter alignWithMargins="0">
    <oddHeader>&amp;L&amp;"Arial,Fett"&amp;20
&amp;24Liegendmatch G30m 20xx&amp;"Arial,Standard"&amp;12
Abrechnung Verein - OSPSV
Formular F 343.30.18&amp;R&amp;"Arial,Fett"&amp;18&amp;G</oddHeader>
    <oddFooter>&amp;L5. Dezember 2017 Mä&amp;RF 343.30.18</oddFoot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Doppelpreise (nicht drucken)</vt:lpstr>
      <vt:lpstr>Auszahlung</vt:lpstr>
      <vt:lpstr>Adressen</vt:lpstr>
      <vt:lpstr>Liegendmatch</vt:lpstr>
    </vt:vector>
  </TitlesOfParts>
  <Company>Alfred Wertli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Mäder</dc:creator>
  <cp:lastModifiedBy>Marcel Schilliger</cp:lastModifiedBy>
  <cp:lastPrinted>2024-11-02T21:35:05Z</cp:lastPrinted>
  <dcterms:created xsi:type="dcterms:W3CDTF">2006-09-08T12:41:33Z</dcterms:created>
  <dcterms:modified xsi:type="dcterms:W3CDTF">2024-11-02T21:44:37Z</dcterms:modified>
</cp:coreProperties>
</file>